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use\Desktop\"/>
    </mc:Choice>
  </mc:AlternateContent>
  <bookViews>
    <workbookView xWindow="0" yWindow="0" windowWidth="21570" windowHeight="8085" tabRatio="500"/>
  </bookViews>
  <sheets>
    <sheet name="Тех" sheetId="1" r:id="rId1"/>
    <sheet name="С-Э" sheetId="2" r:id="rId2"/>
  </sheets>
  <definedNames>
    <definedName name="_xlnm.Print_Area" localSheetId="1">'С-Э'!$A$1:$P$22</definedName>
    <definedName name="_xlnm.Print_Area" localSheetId="0">Тех!$A$1:$P$26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0" i="2" l="1"/>
  <c r="I30" i="2"/>
  <c r="G30" i="2"/>
  <c r="E30" i="2"/>
  <c r="L30" i="2" s="1"/>
  <c r="K29" i="2"/>
  <c r="I29" i="2"/>
  <c r="G29" i="2"/>
  <c r="E29" i="2"/>
  <c r="L29" i="2" s="1"/>
  <c r="K28" i="2"/>
  <c r="I28" i="2"/>
  <c r="G28" i="2"/>
  <c r="E28" i="2"/>
  <c r="L28" i="2" s="1"/>
  <c r="K27" i="2"/>
  <c r="I27" i="2"/>
  <c r="G27" i="2"/>
  <c r="E27" i="2"/>
  <c r="L27" i="2" s="1"/>
  <c r="K26" i="2"/>
  <c r="I26" i="2"/>
  <c r="G26" i="2"/>
  <c r="E26" i="2"/>
  <c r="L26" i="2" s="1"/>
  <c r="K25" i="2"/>
  <c r="I25" i="2"/>
  <c r="G25" i="2"/>
  <c r="E25" i="2"/>
  <c r="L25" i="2" s="1"/>
  <c r="K24" i="2"/>
  <c r="I24" i="2"/>
  <c r="G24" i="2"/>
  <c r="E24" i="2"/>
  <c r="L24" i="2" s="1"/>
  <c r="K23" i="2"/>
  <c r="I23" i="2"/>
  <c r="G23" i="2"/>
  <c r="E23" i="2"/>
  <c r="L23" i="2" s="1"/>
  <c r="K22" i="2"/>
  <c r="I22" i="2"/>
  <c r="G22" i="2"/>
  <c r="E22" i="2"/>
  <c r="K21" i="2"/>
  <c r="I21" i="2"/>
  <c r="G21" i="2"/>
  <c r="E21" i="2"/>
  <c r="L21" i="2" s="1"/>
  <c r="K20" i="2"/>
  <c r="I20" i="2"/>
  <c r="G20" i="2"/>
  <c r="E20" i="2"/>
  <c r="K19" i="2"/>
  <c r="I19" i="2"/>
  <c r="G19" i="2"/>
  <c r="E19" i="2"/>
  <c r="L19" i="2" s="1"/>
  <c r="K18" i="2"/>
  <c r="I18" i="2"/>
  <c r="G18" i="2"/>
  <c r="E18" i="2"/>
  <c r="K17" i="2"/>
  <c r="I17" i="2"/>
  <c r="G17" i="2"/>
  <c r="E17" i="2"/>
  <c r="L17" i="2" s="1"/>
  <c r="K16" i="2"/>
  <c r="I16" i="2"/>
  <c r="G16" i="2"/>
  <c r="E16" i="2"/>
  <c r="L16" i="2" s="1"/>
  <c r="K15" i="2"/>
  <c r="I15" i="2"/>
  <c r="G15" i="2"/>
  <c r="E15" i="2"/>
  <c r="L15" i="2" s="1"/>
  <c r="K14" i="2"/>
  <c r="I14" i="2"/>
  <c r="G14" i="2"/>
  <c r="E14" i="2"/>
  <c r="L14" i="2" s="1"/>
  <c r="K13" i="2"/>
  <c r="I13" i="2"/>
  <c r="G13" i="2"/>
  <c r="E13" i="2"/>
  <c r="L13" i="2" s="1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L9" i="2" s="1"/>
  <c r="K8" i="2"/>
  <c r="I8" i="2"/>
  <c r="G8" i="2"/>
  <c r="E8" i="2"/>
  <c r="L8" i="2" s="1"/>
  <c r="K7" i="2"/>
  <c r="I7" i="2"/>
  <c r="G7" i="2"/>
  <c r="E7" i="2"/>
  <c r="K6" i="2"/>
  <c r="I6" i="2"/>
  <c r="G6" i="2"/>
  <c r="E6" i="2"/>
  <c r="L6" i="2" s="1"/>
  <c r="K5" i="2"/>
  <c r="I5" i="2"/>
  <c r="G5" i="2"/>
  <c r="E5" i="2"/>
  <c r="L5" i="2" s="1"/>
  <c r="K4" i="2"/>
  <c r="I4" i="2"/>
  <c r="G4" i="2"/>
  <c r="E4" i="2"/>
  <c r="K3" i="2"/>
  <c r="I3" i="2"/>
  <c r="G3" i="2"/>
  <c r="E3" i="2"/>
  <c r="L3" i="2" s="1"/>
  <c r="K29" i="1"/>
  <c r="I29" i="1"/>
  <c r="G29" i="1"/>
  <c r="E29" i="1"/>
  <c r="K28" i="1"/>
  <c r="I28" i="1"/>
  <c r="G28" i="1"/>
  <c r="E28" i="1"/>
  <c r="L28" i="1" s="1"/>
  <c r="K27" i="1"/>
  <c r="I27" i="1"/>
  <c r="G27" i="1"/>
  <c r="E27" i="1"/>
  <c r="L27" i="1" s="1"/>
  <c r="K26" i="1"/>
  <c r="I26" i="1"/>
  <c r="G26" i="1"/>
  <c r="E26" i="1"/>
  <c r="L26" i="1" s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L22" i="1" s="1"/>
  <c r="K21" i="1"/>
  <c r="I21" i="1"/>
  <c r="G21" i="1"/>
  <c r="E21" i="1"/>
  <c r="K20" i="1"/>
  <c r="I20" i="1"/>
  <c r="G20" i="1"/>
  <c r="E20" i="1"/>
  <c r="L20" i="1" s="1"/>
  <c r="K19" i="1"/>
  <c r="I19" i="1"/>
  <c r="G19" i="1"/>
  <c r="E19" i="1"/>
  <c r="L19" i="1" s="1"/>
  <c r="K18" i="1"/>
  <c r="I18" i="1"/>
  <c r="G18" i="1"/>
  <c r="E18" i="1"/>
  <c r="K17" i="1"/>
  <c r="I17" i="1"/>
  <c r="G17" i="1"/>
  <c r="E17" i="1"/>
  <c r="L17" i="1" s="1"/>
  <c r="K16" i="1"/>
  <c r="I16" i="1"/>
  <c r="G16" i="1"/>
  <c r="E16" i="1"/>
  <c r="L16" i="1" s="1"/>
  <c r="K15" i="1"/>
  <c r="I15" i="1"/>
  <c r="G15" i="1"/>
  <c r="E15" i="1"/>
  <c r="K14" i="1"/>
  <c r="I14" i="1"/>
  <c r="G14" i="1"/>
  <c r="E14" i="1"/>
  <c r="L14" i="1" s="1"/>
  <c r="K13" i="1"/>
  <c r="I13" i="1"/>
  <c r="G13" i="1"/>
  <c r="E13" i="1"/>
  <c r="K12" i="1"/>
  <c r="I12" i="1"/>
  <c r="G12" i="1"/>
  <c r="E12" i="1"/>
  <c r="L12" i="1" s="1"/>
  <c r="K11" i="1"/>
  <c r="I11" i="1"/>
  <c r="G11" i="1"/>
  <c r="E11" i="1"/>
  <c r="L11" i="1" s="1"/>
  <c r="K10" i="1"/>
  <c r="I10" i="1"/>
  <c r="G10" i="1"/>
  <c r="E10" i="1"/>
  <c r="L10" i="1" s="1"/>
  <c r="K9" i="1"/>
  <c r="I9" i="1"/>
  <c r="G9" i="1"/>
  <c r="E9" i="1"/>
  <c r="L9" i="1" s="1"/>
  <c r="K8" i="1"/>
  <c r="I8" i="1"/>
  <c r="G8" i="1"/>
  <c r="E8" i="1"/>
  <c r="L8" i="1" s="1"/>
  <c r="K7" i="1"/>
  <c r="I7" i="1"/>
  <c r="G7" i="1"/>
  <c r="E7" i="1"/>
  <c r="K6" i="1"/>
  <c r="I6" i="1"/>
  <c r="G6" i="1"/>
  <c r="E6" i="1"/>
  <c r="L6" i="1" s="1"/>
  <c r="K5" i="1"/>
  <c r="I5" i="1"/>
  <c r="G5" i="1"/>
  <c r="E5" i="1"/>
  <c r="K4" i="1"/>
  <c r="I4" i="1"/>
  <c r="G4" i="1"/>
  <c r="E4" i="1"/>
  <c r="L4" i="1" s="1"/>
  <c r="L18" i="1" l="1"/>
  <c r="L11" i="2"/>
  <c r="L7" i="2"/>
  <c r="L22" i="2"/>
  <c r="L25" i="1"/>
  <c r="L24" i="1"/>
  <c r="L5" i="1"/>
  <c r="L13" i="1"/>
  <c r="L21" i="1"/>
  <c r="L29" i="1"/>
  <c r="L10" i="2"/>
  <c r="L18" i="2"/>
  <c r="L7" i="1"/>
  <c r="L15" i="1"/>
  <c r="L23" i="1"/>
  <c r="L4" i="2"/>
  <c r="L12" i="2"/>
  <c r="L20" i="2"/>
  <c r="N4" i="2" l="1"/>
  <c r="N8" i="2"/>
  <c r="N16" i="2"/>
  <c r="N24" i="2"/>
  <c r="N9" i="2"/>
  <c r="N17" i="2"/>
  <c r="N25" i="2"/>
  <c r="N6" i="2"/>
  <c r="N10" i="2"/>
  <c r="N14" i="2"/>
  <c r="N18" i="2"/>
  <c r="N22" i="2"/>
  <c r="N26" i="2"/>
  <c r="N7" i="2"/>
  <c r="N11" i="2"/>
  <c r="N15" i="2"/>
  <c r="N19" i="2"/>
  <c r="N23" i="2"/>
  <c r="N27" i="2"/>
  <c r="N12" i="2"/>
  <c r="N20" i="2"/>
  <c r="N28" i="2"/>
  <c r="N5" i="2"/>
  <c r="N13" i="2"/>
  <c r="N21" i="2"/>
  <c r="N3" i="2"/>
  <c r="N6" i="1"/>
  <c r="N10" i="1"/>
  <c r="N14" i="1"/>
  <c r="N26" i="1"/>
  <c r="N7" i="1"/>
  <c r="N11" i="1"/>
  <c r="N15" i="1"/>
  <c r="N19" i="1"/>
  <c r="N23" i="1"/>
  <c r="N27" i="1"/>
  <c r="N9" i="1"/>
  <c r="N17" i="1"/>
  <c r="N25" i="1"/>
  <c r="N18" i="1"/>
  <c r="N4" i="1"/>
  <c r="N8" i="1"/>
  <c r="N12" i="1"/>
  <c r="N16" i="1"/>
  <c r="N20" i="1"/>
  <c r="N24" i="1"/>
  <c r="N28" i="1"/>
  <c r="N5" i="1"/>
  <c r="N13" i="1"/>
  <c r="N21" i="1"/>
  <c r="N29" i="1"/>
  <c r="N22" i="1"/>
  <c r="N29" i="2"/>
  <c r="N30" i="2"/>
</calcChain>
</file>

<file path=xl/sharedStrings.xml><?xml version="1.0" encoding="utf-8"?>
<sst xmlns="http://schemas.openxmlformats.org/spreadsheetml/2006/main" count="120" uniqueCount="68">
  <si>
    <t>Первичный балл экзамена по «название первого профильного предмета»</t>
  </si>
  <si>
    <t>Балл в 100- бальной системе исчисления по «название первого профильного предмета»</t>
  </si>
  <si>
    <t>Первичный балл экзамена по «название третьего профильного предмета»</t>
  </si>
  <si>
    <t>Балл в 100- бальной системе исчисления по «название третьего профильного предмета»</t>
  </si>
  <si>
    <t>Первичный балл экзамена по «название второго профильного предмета»</t>
  </si>
  <si>
    <t>Балл в 100- бальной системе исчисления по «название второго профильного предмета»</t>
  </si>
  <si>
    <t>Средний балл аттестата об основном общем образовании</t>
  </si>
  <si>
    <t>Балл аттестат а в 100- бальной системе исчисления</t>
  </si>
  <si>
    <t>Суммарный балл в единой 100- бальной системе исчисления</t>
  </si>
  <si>
    <t>Преимущественное право в соответствии с п. 3.27 настоящего Положения</t>
  </si>
  <si>
    <t>Рейтинговый номер</t>
  </si>
  <si>
    <t>решение комиссии о зачислении в профильный класс</t>
  </si>
  <si>
    <t>математика</t>
  </si>
  <si>
    <t>физика</t>
  </si>
  <si>
    <t>информатика</t>
  </si>
  <si>
    <t>Анисимкова Анастасия Дмитриевна</t>
  </si>
  <si>
    <t>Барков Кирирлл Геннадьевич</t>
  </si>
  <si>
    <t>Буторов Роман Михайлович</t>
  </si>
  <si>
    <t>Бучнев Арсений Александрович</t>
  </si>
  <si>
    <t>Быстров Максим Леонидович</t>
  </si>
  <si>
    <t>Зеленская Ярослава Константиновна</t>
  </si>
  <si>
    <t>Карпова Ангелина Владиславовна</t>
  </si>
  <si>
    <t>Лосева Анастасия Александровна</t>
  </si>
  <si>
    <t>Малов Кирилл Андреевич</t>
  </si>
  <si>
    <t>Меньщиков Данил Дмитриевич</t>
  </si>
  <si>
    <t>Мухамедьярова Елизавета Евгеньевна</t>
  </si>
  <si>
    <t>Наумова Анастасия Дмитриевна</t>
  </si>
  <si>
    <t>Рахимов Абдумутолиб Абдурахимович</t>
  </si>
  <si>
    <t>Рахматулина Арина Эльдаровна</t>
  </si>
  <si>
    <t>Скоморохов Максим Андреевич</t>
  </si>
  <si>
    <t>Сухач Михаил Дмитриевич</t>
  </si>
  <si>
    <t>Устюгов Георгий Сергеевия</t>
  </si>
  <si>
    <t>Шабуров Никита Александрович</t>
  </si>
  <si>
    <t>Щетников Вячеслав Вадимович</t>
  </si>
  <si>
    <t>Эйсмонт Ким Олегович</t>
  </si>
  <si>
    <t>Юркин Ярослав Дмитриевич</t>
  </si>
  <si>
    <t>ФИО</t>
  </si>
  <si>
    <t>обществознание</t>
  </si>
  <si>
    <t>география</t>
  </si>
  <si>
    <t>Демкович Виктория Андреевна</t>
  </si>
  <si>
    <t>Ищутин Кирилл Алексеевич</t>
  </si>
  <si>
    <t>Калинина Анна Сергеевна</t>
  </si>
  <si>
    <t>Литовченко Василиса Александровна</t>
  </si>
  <si>
    <t>Манукян Арам Анраникович</t>
  </si>
  <si>
    <t>Мельников Глеб Григорьевич</t>
  </si>
  <si>
    <t>Новикова Елизавета Дмитриевна</t>
  </si>
  <si>
    <t>Остапчук Ариадна Павловна</t>
  </si>
  <si>
    <t>Палтусова Кристина Юрьевна</t>
  </si>
  <si>
    <t>Паньков Александр Васильевич</t>
  </si>
  <si>
    <t>Рогозникова Татьяна Евгеньевна</t>
  </si>
  <si>
    <t>Розенбаум Константин Максимович</t>
  </si>
  <si>
    <t>Рябчикова Таисия Павловна</t>
  </si>
  <si>
    <t>Старцева Александра Николаевна</t>
  </si>
  <si>
    <t>Тюрикова Ангелина Андреевна</t>
  </si>
  <si>
    <t>Фролов Артём Михайлович</t>
  </si>
  <si>
    <t>Хайдарова Милана Станиславовна</t>
  </si>
  <si>
    <t>Жукова Карина Вадимовна</t>
  </si>
  <si>
    <t>Баева Алиса Дмитриевна</t>
  </si>
  <si>
    <t>Некрасов Никита Александрович</t>
  </si>
  <si>
    <t>Ковина Александра Кирилловна</t>
  </si>
  <si>
    <t>Бадьева Анастасия Тимофеевна</t>
  </si>
  <si>
    <t>отзыв заявления в связи с поступлением в другое ОО</t>
  </si>
  <si>
    <t>отказ в зачислении (предоставлен неполный комплект документов)</t>
  </si>
  <si>
    <t>не рекомендован к зачислению в профильный класс</t>
  </si>
  <si>
    <t>рекомендован к зачислению в профильный класс</t>
  </si>
  <si>
    <t>есть</t>
  </si>
  <si>
    <t>регистрационный номер заявления на инд отбор</t>
  </si>
  <si>
    <t>отказ в зачислении (не предоставлен  комплект документов)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</si>
</sst>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i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0" fillId="0" borderId="1" xfId="0" applyFill="1" applyBorder="1"/>
    <xf numFmtId="0" fontId="10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/>
    <xf numFmtId="0" fontId="11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0" xfId="0" applyFont="1"/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0" zoomScaleNormal="80" workbookViewId="0">
      <selection activeCell="U9" sqref="U9"/>
    </sheetView>
  </sheetViews>
  <sheetFormatPr defaultRowHeight="15" x14ac:dyDescent="0.25"/>
  <cols>
    <col min="1" max="1" width="3.28515625" customWidth="1"/>
    <col min="2" max="2" width="37.7109375" hidden="1" customWidth="1"/>
    <col min="3" max="3" width="13.42578125" style="55" customWidth="1"/>
    <col min="4" max="4" width="12.140625" hidden="1" customWidth="1"/>
    <col min="5" max="5" width="12.5703125" hidden="1" customWidth="1"/>
    <col min="6" max="6" width="10.7109375" hidden="1" customWidth="1"/>
    <col min="7" max="7" width="12" hidden="1" customWidth="1"/>
    <col min="8" max="8" width="9.140625" hidden="1" customWidth="1"/>
    <col min="9" max="9" width="10" hidden="1" customWidth="1"/>
    <col min="10" max="10" width="13.5703125" hidden="1" customWidth="1"/>
    <col min="11" max="11" width="9.85546875" hidden="1" customWidth="1"/>
    <col min="12" max="12" width="11.5703125" hidden="1" customWidth="1"/>
    <col min="13" max="13" width="15.7109375" hidden="1" customWidth="1"/>
    <col min="14" max="14" width="10.140625" customWidth="1"/>
    <col min="15" max="15" width="32.85546875" style="42" customWidth="1"/>
    <col min="16" max="16" width="34.85546875" customWidth="1"/>
    <col min="17" max="1026" width="8.7109375" customWidth="1"/>
  </cols>
  <sheetData>
    <row r="1" spans="1:15" ht="127.5" customHeight="1" x14ac:dyDescent="0.25">
      <c r="A1" s="1"/>
      <c r="B1" s="1"/>
      <c r="C1" s="46" t="s">
        <v>66</v>
      </c>
      <c r="D1" s="26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</row>
    <row r="2" spans="1:15" ht="15.75" x14ac:dyDescent="0.25">
      <c r="A2" s="1"/>
      <c r="B2" s="1"/>
      <c r="C2" s="50"/>
      <c r="D2" s="47" t="s">
        <v>12</v>
      </c>
      <c r="E2" s="47"/>
      <c r="F2" s="47" t="s">
        <v>13</v>
      </c>
      <c r="G2" s="47"/>
      <c r="H2" s="47" t="s">
        <v>14</v>
      </c>
      <c r="I2" s="47"/>
      <c r="J2" s="1"/>
      <c r="K2" s="1"/>
      <c r="L2" s="1"/>
      <c r="M2" s="1"/>
      <c r="N2" s="1"/>
      <c r="O2" s="41"/>
    </row>
    <row r="3" spans="1:15" x14ac:dyDescent="0.25">
      <c r="A3" s="1"/>
      <c r="B3" s="1"/>
      <c r="C3" s="50"/>
      <c r="D3" s="3"/>
      <c r="E3" s="4"/>
      <c r="F3" s="3"/>
      <c r="G3" s="4"/>
      <c r="H3" s="3"/>
      <c r="I3" s="4"/>
      <c r="J3" s="1"/>
      <c r="K3" s="1"/>
      <c r="L3" s="1"/>
      <c r="M3" s="1"/>
      <c r="N3" s="1"/>
      <c r="O3" s="41"/>
    </row>
    <row r="4" spans="1:15" ht="30" x14ac:dyDescent="0.25">
      <c r="A4" s="1">
        <v>1</v>
      </c>
      <c r="B4" s="5" t="s">
        <v>15</v>
      </c>
      <c r="C4" s="51">
        <v>106031</v>
      </c>
      <c r="D4" s="6">
        <v>22</v>
      </c>
      <c r="E4" s="7">
        <f t="shared" ref="E4:E29" si="0">D4*100/31</f>
        <v>70.967741935483872</v>
      </c>
      <c r="F4" s="6"/>
      <c r="G4" s="7">
        <f t="shared" ref="G4:G29" si="1">F4*100/45</f>
        <v>0</v>
      </c>
      <c r="H4" s="6">
        <v>15</v>
      </c>
      <c r="I4" s="7">
        <f t="shared" ref="I4:I29" si="2">H4*100/19</f>
        <v>78.94736842105263</v>
      </c>
      <c r="J4" s="6"/>
      <c r="K4" s="7">
        <f t="shared" ref="K4:K29" si="3">J4*100/5</f>
        <v>0</v>
      </c>
      <c r="L4" s="7">
        <f t="shared" ref="L4:L29" si="4">E4+I4+G4+K4</f>
        <v>149.9151103565365</v>
      </c>
      <c r="M4" s="6"/>
      <c r="N4" s="6">
        <f>RANK($L4,$L$4:$L$26,0)</f>
        <v>9</v>
      </c>
      <c r="O4" s="41" t="s">
        <v>64</v>
      </c>
    </row>
    <row r="5" spans="1:15" ht="30" x14ac:dyDescent="0.25">
      <c r="A5" s="1">
        <v>2</v>
      </c>
      <c r="B5" s="8" t="s">
        <v>16</v>
      </c>
      <c r="C5" s="52">
        <v>106021</v>
      </c>
      <c r="D5" s="6"/>
      <c r="E5" s="7">
        <f t="shared" si="0"/>
        <v>0</v>
      </c>
      <c r="F5" s="6"/>
      <c r="G5" s="7">
        <f t="shared" si="1"/>
        <v>0</v>
      </c>
      <c r="H5" s="6"/>
      <c r="I5" s="7">
        <f t="shared" si="2"/>
        <v>0</v>
      </c>
      <c r="J5" s="6"/>
      <c r="K5" s="7">
        <f t="shared" si="3"/>
        <v>0</v>
      </c>
      <c r="L5" s="7">
        <f t="shared" si="4"/>
        <v>0</v>
      </c>
      <c r="M5" s="6"/>
      <c r="N5" s="6">
        <f t="shared" ref="N5:N29" si="5">RANK($L5,$L$4:$L$26,0)</f>
        <v>22</v>
      </c>
      <c r="O5" s="41" t="s">
        <v>61</v>
      </c>
    </row>
    <row r="6" spans="1:15" ht="30" x14ac:dyDescent="0.25">
      <c r="A6" s="1">
        <v>3</v>
      </c>
      <c r="B6" s="5" t="s">
        <v>17</v>
      </c>
      <c r="C6" s="51">
        <v>106005</v>
      </c>
      <c r="D6" s="6">
        <v>16</v>
      </c>
      <c r="E6" s="7">
        <f t="shared" si="0"/>
        <v>51.612903225806448</v>
      </c>
      <c r="F6" s="9">
        <v>18</v>
      </c>
      <c r="G6" s="7">
        <f t="shared" si="1"/>
        <v>40</v>
      </c>
      <c r="H6" s="6">
        <v>9</v>
      </c>
      <c r="I6" s="7">
        <f t="shared" si="2"/>
        <v>47.368421052631582</v>
      </c>
      <c r="J6" s="6"/>
      <c r="K6" s="7">
        <f t="shared" si="3"/>
        <v>0</v>
      </c>
      <c r="L6" s="7">
        <f t="shared" si="4"/>
        <v>138.98132427843802</v>
      </c>
      <c r="M6" s="6"/>
      <c r="N6" s="6">
        <f t="shared" si="5"/>
        <v>12</v>
      </c>
      <c r="O6" s="41" t="s">
        <v>64</v>
      </c>
    </row>
    <row r="7" spans="1:15" ht="30" x14ac:dyDescent="0.25">
      <c r="A7" s="1">
        <v>4</v>
      </c>
      <c r="B7" s="5" t="s">
        <v>18</v>
      </c>
      <c r="C7" s="51">
        <v>106033</v>
      </c>
      <c r="D7" s="6">
        <v>15</v>
      </c>
      <c r="E7" s="7">
        <f t="shared" si="0"/>
        <v>48.387096774193552</v>
      </c>
      <c r="F7" s="6"/>
      <c r="G7" s="7">
        <f t="shared" si="1"/>
        <v>0</v>
      </c>
      <c r="H7" s="6">
        <v>11</v>
      </c>
      <c r="I7" s="7">
        <f t="shared" si="2"/>
        <v>57.89473684210526</v>
      </c>
      <c r="J7" s="6">
        <v>3.88</v>
      </c>
      <c r="K7" s="7">
        <f t="shared" si="3"/>
        <v>77.599999999999994</v>
      </c>
      <c r="L7" s="7">
        <f t="shared" si="4"/>
        <v>183.88183361629882</v>
      </c>
      <c r="M7" s="6"/>
      <c r="N7" s="6">
        <f t="shared" si="5"/>
        <v>5</v>
      </c>
      <c r="O7" s="41" t="s">
        <v>64</v>
      </c>
    </row>
    <row r="8" spans="1:15" ht="30" x14ac:dyDescent="0.25">
      <c r="A8" s="1">
        <v>5</v>
      </c>
      <c r="B8" s="5" t="s">
        <v>19</v>
      </c>
      <c r="C8" s="51">
        <v>106023</v>
      </c>
      <c r="D8" s="6">
        <v>23</v>
      </c>
      <c r="E8" s="7">
        <f t="shared" si="0"/>
        <v>74.193548387096769</v>
      </c>
      <c r="F8" s="6"/>
      <c r="G8" s="7">
        <f t="shared" si="1"/>
        <v>0</v>
      </c>
      <c r="H8" s="6">
        <v>13</v>
      </c>
      <c r="I8" s="7">
        <f t="shared" si="2"/>
        <v>68.421052631578945</v>
      </c>
      <c r="J8" s="6"/>
      <c r="K8" s="7">
        <f t="shared" si="3"/>
        <v>0</v>
      </c>
      <c r="L8" s="7">
        <f t="shared" si="4"/>
        <v>142.61460101867573</v>
      </c>
      <c r="M8" s="6"/>
      <c r="N8" s="6">
        <f t="shared" si="5"/>
        <v>11</v>
      </c>
      <c r="O8" s="41" t="s">
        <v>64</v>
      </c>
    </row>
    <row r="9" spans="1:15" ht="30" x14ac:dyDescent="0.25">
      <c r="A9" s="1">
        <v>6</v>
      </c>
      <c r="B9" s="5" t="s">
        <v>20</v>
      </c>
      <c r="C9" s="51">
        <v>106018</v>
      </c>
      <c r="D9" s="6">
        <v>30</v>
      </c>
      <c r="E9" s="7">
        <f t="shared" si="0"/>
        <v>96.774193548387103</v>
      </c>
      <c r="F9" s="6"/>
      <c r="G9" s="7">
        <f t="shared" si="1"/>
        <v>0</v>
      </c>
      <c r="H9" s="6"/>
      <c r="I9" s="7">
        <f t="shared" si="2"/>
        <v>0</v>
      </c>
      <c r="J9" s="6"/>
      <c r="K9" s="7">
        <f t="shared" si="3"/>
        <v>0</v>
      </c>
      <c r="L9" s="7">
        <f t="shared" si="4"/>
        <v>96.774193548387103</v>
      </c>
      <c r="M9" s="6"/>
      <c r="N9" s="6">
        <f t="shared" si="5"/>
        <v>17</v>
      </c>
      <c r="O9" s="41" t="s">
        <v>64</v>
      </c>
    </row>
    <row r="10" spans="1:15" ht="30" x14ac:dyDescent="0.25">
      <c r="A10" s="1">
        <v>7</v>
      </c>
      <c r="B10" s="5" t="s">
        <v>21</v>
      </c>
      <c r="C10" s="51">
        <v>106020</v>
      </c>
      <c r="D10" s="6">
        <v>10</v>
      </c>
      <c r="E10" s="7">
        <f t="shared" si="0"/>
        <v>32.258064516129032</v>
      </c>
      <c r="F10" s="6"/>
      <c r="G10" s="7">
        <f t="shared" si="1"/>
        <v>0</v>
      </c>
      <c r="H10" s="6">
        <v>12</v>
      </c>
      <c r="I10" s="7">
        <f t="shared" si="2"/>
        <v>63.157894736842103</v>
      </c>
      <c r="J10" s="6"/>
      <c r="K10" s="7">
        <f t="shared" si="3"/>
        <v>0</v>
      </c>
      <c r="L10" s="7">
        <f t="shared" si="4"/>
        <v>95.415959252971135</v>
      </c>
      <c r="M10" s="6"/>
      <c r="N10" s="6">
        <f t="shared" si="5"/>
        <v>18</v>
      </c>
      <c r="O10" s="41" t="s">
        <v>62</v>
      </c>
    </row>
    <row r="11" spans="1:15" ht="30" x14ac:dyDescent="0.25">
      <c r="A11" s="1">
        <v>8</v>
      </c>
      <c r="B11" s="5" t="s">
        <v>22</v>
      </c>
      <c r="C11" s="51">
        <v>106004</v>
      </c>
      <c r="D11" s="6">
        <v>25</v>
      </c>
      <c r="E11" s="7">
        <f t="shared" si="0"/>
        <v>80.645161290322577</v>
      </c>
      <c r="F11" s="6">
        <v>30</v>
      </c>
      <c r="G11" s="7">
        <f t="shared" si="1"/>
        <v>66.666666666666671</v>
      </c>
      <c r="H11" s="6">
        <v>16</v>
      </c>
      <c r="I11" s="7">
        <f t="shared" si="2"/>
        <v>84.21052631578948</v>
      </c>
      <c r="J11" s="6"/>
      <c r="K11" s="7">
        <f t="shared" si="3"/>
        <v>0</v>
      </c>
      <c r="L11" s="7">
        <f t="shared" si="4"/>
        <v>231.52235427277873</v>
      </c>
      <c r="M11" s="6"/>
      <c r="N11" s="6">
        <f t="shared" si="5"/>
        <v>2</v>
      </c>
      <c r="O11" s="41" t="s">
        <v>64</v>
      </c>
    </row>
    <row r="12" spans="1:15" ht="30" x14ac:dyDescent="0.25">
      <c r="A12" s="1">
        <v>9</v>
      </c>
      <c r="B12" s="5" t="s">
        <v>23</v>
      </c>
      <c r="C12" s="51">
        <v>106013</v>
      </c>
      <c r="D12" s="6">
        <v>27</v>
      </c>
      <c r="E12" s="7">
        <f t="shared" si="0"/>
        <v>87.096774193548384</v>
      </c>
      <c r="F12" s="6"/>
      <c r="G12" s="7">
        <f t="shared" si="1"/>
        <v>0</v>
      </c>
      <c r="H12" s="6">
        <v>19</v>
      </c>
      <c r="I12" s="7">
        <f t="shared" si="2"/>
        <v>100</v>
      </c>
      <c r="J12" s="6"/>
      <c r="K12" s="7">
        <f t="shared" si="3"/>
        <v>0</v>
      </c>
      <c r="L12" s="7">
        <f t="shared" si="4"/>
        <v>187.09677419354838</v>
      </c>
      <c r="M12" s="6"/>
      <c r="N12" s="6">
        <f t="shared" si="5"/>
        <v>3</v>
      </c>
      <c r="O12" s="41" t="s">
        <v>64</v>
      </c>
    </row>
    <row r="13" spans="1:15" ht="30" x14ac:dyDescent="0.25">
      <c r="A13" s="1">
        <v>10</v>
      </c>
      <c r="B13" s="5" t="s">
        <v>24</v>
      </c>
      <c r="C13" s="51">
        <v>106037</v>
      </c>
      <c r="D13" s="6">
        <v>18</v>
      </c>
      <c r="E13" s="7">
        <f t="shared" si="0"/>
        <v>58.064516129032256</v>
      </c>
      <c r="F13" s="6">
        <v>26</v>
      </c>
      <c r="G13" s="7">
        <f t="shared" si="1"/>
        <v>57.777777777777779</v>
      </c>
      <c r="H13" s="6">
        <v>13</v>
      </c>
      <c r="I13" s="7">
        <f t="shared" si="2"/>
        <v>68.421052631578945</v>
      </c>
      <c r="J13" s="6"/>
      <c r="K13" s="7">
        <f t="shared" si="3"/>
        <v>0</v>
      </c>
      <c r="L13" s="7">
        <f t="shared" si="4"/>
        <v>184.26334653838899</v>
      </c>
      <c r="M13" s="6"/>
      <c r="N13" s="6">
        <f t="shared" si="5"/>
        <v>4</v>
      </c>
      <c r="O13" s="41" t="s">
        <v>61</v>
      </c>
    </row>
    <row r="14" spans="1:15" ht="30" x14ac:dyDescent="0.25">
      <c r="A14" s="1">
        <v>11</v>
      </c>
      <c r="B14" s="5" t="s">
        <v>25</v>
      </c>
      <c r="C14" s="51">
        <v>106017</v>
      </c>
      <c r="D14" s="6">
        <v>27</v>
      </c>
      <c r="E14" s="7">
        <f t="shared" si="0"/>
        <v>87.096774193548384</v>
      </c>
      <c r="F14" s="6">
        <v>35</v>
      </c>
      <c r="G14" s="7">
        <f t="shared" si="1"/>
        <v>77.777777777777771</v>
      </c>
      <c r="H14" s="6"/>
      <c r="I14" s="7">
        <f t="shared" si="2"/>
        <v>0</v>
      </c>
      <c r="J14" s="6"/>
      <c r="K14" s="7">
        <f t="shared" si="3"/>
        <v>0</v>
      </c>
      <c r="L14" s="7">
        <f t="shared" si="4"/>
        <v>164.87455197132616</v>
      </c>
      <c r="M14" s="6"/>
      <c r="N14" s="6">
        <f t="shared" si="5"/>
        <v>7</v>
      </c>
      <c r="O14" s="41" t="s">
        <v>64</v>
      </c>
    </row>
    <row r="15" spans="1:15" ht="30" x14ac:dyDescent="0.25">
      <c r="A15" s="1">
        <v>12</v>
      </c>
      <c r="B15" s="5" t="s">
        <v>26</v>
      </c>
      <c r="C15" s="51">
        <v>106014</v>
      </c>
      <c r="D15" s="6">
        <v>18</v>
      </c>
      <c r="E15" s="7">
        <f t="shared" si="0"/>
        <v>58.064516129032256</v>
      </c>
      <c r="F15" s="6"/>
      <c r="G15" s="7">
        <f t="shared" si="1"/>
        <v>0</v>
      </c>
      <c r="H15" s="6">
        <v>19</v>
      </c>
      <c r="I15" s="7">
        <f t="shared" si="2"/>
        <v>100</v>
      </c>
      <c r="J15" s="6"/>
      <c r="K15" s="7">
        <f t="shared" si="3"/>
        <v>0</v>
      </c>
      <c r="L15" s="7">
        <f t="shared" si="4"/>
        <v>158.06451612903226</v>
      </c>
      <c r="M15" s="6"/>
      <c r="N15" s="6">
        <f t="shared" si="5"/>
        <v>8</v>
      </c>
      <c r="O15" s="41" t="s">
        <v>64</v>
      </c>
    </row>
    <row r="16" spans="1:15" ht="30" x14ac:dyDescent="0.25">
      <c r="A16" s="1">
        <v>13</v>
      </c>
      <c r="B16" s="5" t="s">
        <v>27</v>
      </c>
      <c r="C16" s="51">
        <v>106013</v>
      </c>
      <c r="D16" s="6">
        <v>13</v>
      </c>
      <c r="E16" s="7">
        <f t="shared" si="0"/>
        <v>41.935483870967744</v>
      </c>
      <c r="F16" s="6"/>
      <c r="G16" s="7">
        <f t="shared" si="1"/>
        <v>0</v>
      </c>
      <c r="H16" s="6">
        <v>18</v>
      </c>
      <c r="I16" s="7">
        <f t="shared" si="2"/>
        <v>94.736842105263165</v>
      </c>
      <c r="J16" s="6"/>
      <c r="K16" s="7">
        <f t="shared" si="3"/>
        <v>0</v>
      </c>
      <c r="L16" s="7">
        <f t="shared" si="4"/>
        <v>136.67232597623092</v>
      </c>
      <c r="M16" s="6"/>
      <c r="N16" s="6">
        <f t="shared" si="5"/>
        <v>13</v>
      </c>
      <c r="O16" s="41" t="s">
        <v>64</v>
      </c>
    </row>
    <row r="17" spans="1:17" ht="30" x14ac:dyDescent="0.25">
      <c r="A17" s="1">
        <v>14</v>
      </c>
      <c r="B17" s="5" t="s">
        <v>28</v>
      </c>
      <c r="C17" s="51">
        <v>106012</v>
      </c>
      <c r="D17" s="6">
        <v>11</v>
      </c>
      <c r="E17" s="7">
        <f t="shared" si="0"/>
        <v>35.483870967741936</v>
      </c>
      <c r="F17" s="6"/>
      <c r="G17" s="7">
        <f t="shared" si="1"/>
        <v>0</v>
      </c>
      <c r="H17" s="6">
        <v>13</v>
      </c>
      <c r="I17" s="7">
        <f t="shared" si="2"/>
        <v>68.421052631578945</v>
      </c>
      <c r="J17" s="6"/>
      <c r="K17" s="7">
        <f t="shared" si="3"/>
        <v>0</v>
      </c>
      <c r="L17" s="7">
        <f t="shared" si="4"/>
        <v>103.90492359932088</v>
      </c>
      <c r="M17" s="6"/>
      <c r="N17" s="6">
        <f t="shared" si="5"/>
        <v>16</v>
      </c>
      <c r="O17" s="41" t="s">
        <v>64</v>
      </c>
    </row>
    <row r="18" spans="1:17" ht="30" x14ac:dyDescent="0.25">
      <c r="A18" s="1">
        <v>15</v>
      </c>
      <c r="B18" s="10" t="s">
        <v>29</v>
      </c>
      <c r="C18" s="53">
        <v>106024</v>
      </c>
      <c r="D18" s="6">
        <v>15</v>
      </c>
      <c r="E18" s="7">
        <f t="shared" si="0"/>
        <v>48.387096774193552</v>
      </c>
      <c r="F18" s="6"/>
      <c r="G18" s="7">
        <f t="shared" si="1"/>
        <v>0</v>
      </c>
      <c r="H18" s="6">
        <v>11</v>
      </c>
      <c r="I18" s="7">
        <f t="shared" si="2"/>
        <v>57.89473684210526</v>
      </c>
      <c r="J18" s="39">
        <v>3.73</v>
      </c>
      <c r="K18" s="7">
        <f t="shared" si="3"/>
        <v>74.599999999999994</v>
      </c>
      <c r="L18" s="7">
        <f t="shared" si="4"/>
        <v>180.88183361629882</v>
      </c>
      <c r="M18" s="39"/>
      <c r="N18" s="6">
        <f t="shared" si="5"/>
        <v>6</v>
      </c>
      <c r="O18" s="41" t="s">
        <v>64</v>
      </c>
    </row>
    <row r="19" spans="1:17" ht="30" x14ac:dyDescent="0.25">
      <c r="A19" s="1">
        <v>16</v>
      </c>
      <c r="B19" s="5" t="s">
        <v>30</v>
      </c>
      <c r="C19" s="51">
        <v>106010</v>
      </c>
      <c r="D19" s="6">
        <v>16</v>
      </c>
      <c r="E19" s="7">
        <f t="shared" si="0"/>
        <v>51.612903225806448</v>
      </c>
      <c r="F19" s="6"/>
      <c r="G19" s="7">
        <f t="shared" si="1"/>
        <v>0</v>
      </c>
      <c r="H19" s="6">
        <v>12</v>
      </c>
      <c r="I19" s="7">
        <f t="shared" si="2"/>
        <v>63.157894736842103</v>
      </c>
      <c r="J19" s="6"/>
      <c r="K19" s="7">
        <f t="shared" si="3"/>
        <v>0</v>
      </c>
      <c r="L19" s="7">
        <f t="shared" si="4"/>
        <v>114.77079796264854</v>
      </c>
      <c r="M19" s="6"/>
      <c r="N19" s="6">
        <f t="shared" si="5"/>
        <v>15</v>
      </c>
      <c r="O19" s="41" t="s">
        <v>64</v>
      </c>
    </row>
    <row r="20" spans="1:17" ht="30" x14ac:dyDescent="0.25">
      <c r="A20" s="1">
        <v>17</v>
      </c>
      <c r="B20" s="10" t="s">
        <v>31</v>
      </c>
      <c r="C20" s="53">
        <v>106022</v>
      </c>
      <c r="D20" s="6">
        <v>29</v>
      </c>
      <c r="E20" s="7">
        <f t="shared" si="0"/>
        <v>93.548387096774192</v>
      </c>
      <c r="F20" s="6">
        <v>32</v>
      </c>
      <c r="G20" s="7">
        <f t="shared" si="1"/>
        <v>71.111111111111114</v>
      </c>
      <c r="H20" s="6">
        <v>19</v>
      </c>
      <c r="I20" s="7">
        <f t="shared" si="2"/>
        <v>100</v>
      </c>
      <c r="J20" s="6"/>
      <c r="K20" s="7">
        <f t="shared" si="3"/>
        <v>0</v>
      </c>
      <c r="L20" s="7">
        <f t="shared" si="4"/>
        <v>264.65949820788535</v>
      </c>
      <c r="M20" s="6"/>
      <c r="N20" s="6">
        <f t="shared" si="5"/>
        <v>1</v>
      </c>
      <c r="O20" s="41" t="s">
        <v>64</v>
      </c>
    </row>
    <row r="21" spans="1:17" ht="30" x14ac:dyDescent="0.25">
      <c r="A21" s="1">
        <v>18</v>
      </c>
      <c r="B21" s="5" t="s">
        <v>32</v>
      </c>
      <c r="C21" s="51">
        <v>106034</v>
      </c>
      <c r="D21" s="6">
        <v>19</v>
      </c>
      <c r="E21" s="7">
        <f t="shared" si="0"/>
        <v>61.29032258064516</v>
      </c>
      <c r="F21" s="6"/>
      <c r="G21" s="7">
        <f t="shared" si="1"/>
        <v>0</v>
      </c>
      <c r="H21" s="6"/>
      <c r="I21" s="7">
        <f t="shared" si="2"/>
        <v>0</v>
      </c>
      <c r="J21" s="6"/>
      <c r="K21" s="7">
        <f t="shared" si="3"/>
        <v>0</v>
      </c>
      <c r="L21" s="7">
        <f t="shared" si="4"/>
        <v>61.29032258064516</v>
      </c>
      <c r="M21" s="6"/>
      <c r="N21" s="6">
        <f t="shared" si="5"/>
        <v>20</v>
      </c>
      <c r="O21" s="41" t="s">
        <v>64</v>
      </c>
    </row>
    <row r="22" spans="1:17" ht="45" x14ac:dyDescent="0.25">
      <c r="A22" s="1">
        <v>19</v>
      </c>
      <c r="B22" s="8" t="s">
        <v>33</v>
      </c>
      <c r="C22" s="52">
        <v>106035</v>
      </c>
      <c r="D22" s="6"/>
      <c r="E22" s="7">
        <f t="shared" si="0"/>
        <v>0</v>
      </c>
      <c r="F22" s="6"/>
      <c r="G22" s="7">
        <f t="shared" si="1"/>
        <v>0</v>
      </c>
      <c r="H22" s="6"/>
      <c r="I22" s="7">
        <f t="shared" si="2"/>
        <v>0</v>
      </c>
      <c r="J22" s="6"/>
      <c r="K22" s="7">
        <f t="shared" si="3"/>
        <v>0</v>
      </c>
      <c r="L22" s="7">
        <f t="shared" si="4"/>
        <v>0</v>
      </c>
      <c r="M22" s="6"/>
      <c r="N22" s="6">
        <f t="shared" si="5"/>
        <v>22</v>
      </c>
      <c r="O22" s="41" t="s">
        <v>67</v>
      </c>
    </row>
    <row r="23" spans="1:17" s="11" customFormat="1" ht="30" x14ac:dyDescent="0.25">
      <c r="A23" s="1">
        <v>20</v>
      </c>
      <c r="B23" s="5" t="s">
        <v>34</v>
      </c>
      <c r="C23" s="51">
        <v>106036</v>
      </c>
      <c r="D23" s="6">
        <v>16</v>
      </c>
      <c r="E23" s="7">
        <f t="shared" si="0"/>
        <v>51.612903225806448</v>
      </c>
      <c r="F23" s="6"/>
      <c r="G23" s="7">
        <f t="shared" si="1"/>
        <v>0</v>
      </c>
      <c r="H23" s="6"/>
      <c r="I23" s="7">
        <f t="shared" si="2"/>
        <v>0</v>
      </c>
      <c r="J23" s="6"/>
      <c r="K23" s="7">
        <f t="shared" si="3"/>
        <v>0</v>
      </c>
      <c r="L23" s="7">
        <f t="shared" si="4"/>
        <v>51.612903225806448</v>
      </c>
      <c r="M23" s="43" t="s">
        <v>65</v>
      </c>
      <c r="N23" s="6">
        <f t="shared" si="5"/>
        <v>21</v>
      </c>
      <c r="O23" s="41" t="s">
        <v>64</v>
      </c>
    </row>
    <row r="24" spans="1:17" s="11" customFormat="1" ht="30" x14ac:dyDescent="0.25">
      <c r="A24" s="29">
        <v>21</v>
      </c>
      <c r="B24" s="5" t="s">
        <v>35</v>
      </c>
      <c r="C24" s="51">
        <v>106011</v>
      </c>
      <c r="D24" s="6">
        <v>19</v>
      </c>
      <c r="E24" s="7">
        <f t="shared" si="0"/>
        <v>61.29032258064516</v>
      </c>
      <c r="F24" s="6">
        <v>18</v>
      </c>
      <c r="G24" s="7">
        <f t="shared" si="1"/>
        <v>40</v>
      </c>
      <c r="H24" s="6">
        <v>9</v>
      </c>
      <c r="I24" s="7">
        <f t="shared" si="2"/>
        <v>47.368421052631582</v>
      </c>
      <c r="J24" s="6"/>
      <c r="K24" s="7">
        <f t="shared" si="3"/>
        <v>0</v>
      </c>
      <c r="L24" s="7">
        <f t="shared" si="4"/>
        <v>148.65874363327674</v>
      </c>
      <c r="M24" s="6"/>
      <c r="N24" s="6">
        <f t="shared" si="5"/>
        <v>10</v>
      </c>
      <c r="O24" s="41" t="s">
        <v>64</v>
      </c>
    </row>
    <row r="25" spans="1:17" ht="30" x14ac:dyDescent="0.25">
      <c r="A25" s="30">
        <v>22</v>
      </c>
      <c r="B25" s="5" t="s">
        <v>58</v>
      </c>
      <c r="C25" s="51">
        <v>106044</v>
      </c>
      <c r="D25" s="6">
        <v>9</v>
      </c>
      <c r="E25" s="7">
        <f t="shared" si="0"/>
        <v>29.032258064516128</v>
      </c>
      <c r="F25" s="6"/>
      <c r="G25" s="7">
        <f t="shared" si="1"/>
        <v>0</v>
      </c>
      <c r="H25" s="6">
        <v>9</v>
      </c>
      <c r="I25" s="7">
        <f t="shared" si="2"/>
        <v>47.368421052631582</v>
      </c>
      <c r="J25" s="6"/>
      <c r="K25" s="7">
        <f t="shared" si="3"/>
        <v>0</v>
      </c>
      <c r="L25" s="7">
        <f t="shared" si="4"/>
        <v>76.400679117147718</v>
      </c>
      <c r="M25" s="39"/>
      <c r="N25" s="6">
        <f t="shared" si="5"/>
        <v>19</v>
      </c>
      <c r="O25" s="41" t="s">
        <v>63</v>
      </c>
      <c r="Q25" s="41"/>
    </row>
    <row r="26" spans="1:17" ht="30" x14ac:dyDescent="0.25">
      <c r="A26" s="30">
        <v>23</v>
      </c>
      <c r="B26" s="5" t="s">
        <v>60</v>
      </c>
      <c r="C26" s="51">
        <v>106040</v>
      </c>
      <c r="D26" s="6">
        <v>15</v>
      </c>
      <c r="E26" s="7">
        <f t="shared" si="0"/>
        <v>48.387096774193552</v>
      </c>
      <c r="F26" s="6"/>
      <c r="G26" s="7">
        <f t="shared" si="1"/>
        <v>0</v>
      </c>
      <c r="H26" s="6">
        <v>14</v>
      </c>
      <c r="I26" s="7">
        <f t="shared" si="2"/>
        <v>73.684210526315795</v>
      </c>
      <c r="J26" s="6"/>
      <c r="K26" s="7">
        <f t="shared" si="3"/>
        <v>0</v>
      </c>
      <c r="L26" s="7">
        <f t="shared" si="4"/>
        <v>122.07130730050935</v>
      </c>
      <c r="M26" s="39"/>
      <c r="N26" s="6">
        <f t="shared" si="5"/>
        <v>14</v>
      </c>
      <c r="O26" s="41" t="s">
        <v>64</v>
      </c>
    </row>
    <row r="27" spans="1:17" ht="20.25" x14ac:dyDescent="0.3">
      <c r="A27" s="30">
        <v>24</v>
      </c>
      <c r="B27" s="27"/>
      <c r="C27" s="51"/>
      <c r="D27" s="6"/>
      <c r="E27" s="7">
        <f t="shared" si="0"/>
        <v>0</v>
      </c>
      <c r="F27" s="6"/>
      <c r="G27" s="7">
        <f t="shared" si="1"/>
        <v>0</v>
      </c>
      <c r="H27" s="6"/>
      <c r="I27" s="7">
        <f t="shared" si="2"/>
        <v>0</v>
      </c>
      <c r="J27" s="6"/>
      <c r="K27" s="7">
        <f t="shared" si="3"/>
        <v>0</v>
      </c>
      <c r="L27" s="7">
        <f t="shared" si="4"/>
        <v>0</v>
      </c>
      <c r="M27" s="6"/>
      <c r="N27" s="6">
        <f t="shared" si="5"/>
        <v>22</v>
      </c>
      <c r="O27" s="28"/>
    </row>
    <row r="28" spans="1:17" ht="20.25" x14ac:dyDescent="0.25">
      <c r="A28" s="29">
        <v>25</v>
      </c>
      <c r="B28" s="12"/>
      <c r="C28" s="54"/>
      <c r="D28" s="12"/>
      <c r="E28" s="7">
        <f t="shared" si="0"/>
        <v>0</v>
      </c>
      <c r="F28" s="12"/>
      <c r="G28" s="7">
        <f t="shared" si="1"/>
        <v>0</v>
      </c>
      <c r="H28" s="12"/>
      <c r="I28" s="7">
        <f t="shared" si="2"/>
        <v>0</v>
      </c>
      <c r="J28" s="12"/>
      <c r="K28" s="7">
        <f t="shared" si="3"/>
        <v>0</v>
      </c>
      <c r="L28" s="7">
        <f t="shared" si="4"/>
        <v>0</v>
      </c>
      <c r="M28" s="12"/>
      <c r="N28" s="6">
        <f t="shared" si="5"/>
        <v>22</v>
      </c>
      <c r="O28" s="41"/>
    </row>
    <row r="29" spans="1:17" ht="20.25" x14ac:dyDescent="0.25">
      <c r="A29" s="29">
        <v>26</v>
      </c>
      <c r="B29" s="12"/>
      <c r="C29" s="54"/>
      <c r="D29" s="12"/>
      <c r="E29" s="7">
        <f t="shared" si="0"/>
        <v>0</v>
      </c>
      <c r="F29" s="12"/>
      <c r="G29" s="7">
        <f t="shared" si="1"/>
        <v>0</v>
      </c>
      <c r="H29" s="12"/>
      <c r="I29" s="7">
        <f t="shared" si="2"/>
        <v>0</v>
      </c>
      <c r="J29" s="12"/>
      <c r="K29" s="7">
        <f t="shared" si="3"/>
        <v>0</v>
      </c>
      <c r="L29" s="7">
        <f t="shared" si="4"/>
        <v>0</v>
      </c>
      <c r="M29" s="12"/>
      <c r="N29" s="6">
        <f t="shared" si="5"/>
        <v>22</v>
      </c>
      <c r="O29" s="41"/>
    </row>
  </sheetData>
  <mergeCells count="3">
    <mergeCell ref="D2:E2"/>
    <mergeCell ref="F2:G2"/>
    <mergeCell ref="H2:I2"/>
  </mergeCells>
  <pageMargins left="0.25" right="0.25" top="0.75" bottom="0.75" header="0.3" footer="0.3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S12" sqref="S12"/>
    </sheetView>
  </sheetViews>
  <sheetFormatPr defaultRowHeight="15" x14ac:dyDescent="0.25"/>
  <cols>
    <col min="1" max="1" width="4.5703125" customWidth="1"/>
    <col min="2" max="2" width="33.140625" hidden="1" customWidth="1"/>
    <col min="3" max="3" width="15.85546875" style="24" customWidth="1"/>
    <col min="4" max="4" width="10.85546875" hidden="1" customWidth="1"/>
    <col min="5" max="5" width="14.85546875" hidden="1" customWidth="1"/>
    <col min="6" max="6" width="10" hidden="1" customWidth="1"/>
    <col min="7" max="7" width="13" hidden="1" customWidth="1"/>
    <col min="8" max="8" width="10.7109375" hidden="1" customWidth="1"/>
    <col min="9" max="9" width="12.7109375" hidden="1" customWidth="1"/>
    <col min="10" max="10" width="13.28515625" hidden="1" customWidth="1"/>
    <col min="11" max="11" width="15.28515625" hidden="1" customWidth="1"/>
    <col min="12" max="12" width="12.7109375" hidden="1" customWidth="1"/>
    <col min="13" max="13" width="15.7109375" hidden="1" customWidth="1"/>
    <col min="14" max="14" width="11.140625" customWidth="1"/>
    <col min="15" max="15" width="30.42578125" customWidth="1"/>
    <col min="16" max="16" width="29.140625" customWidth="1"/>
    <col min="17" max="1026" width="8.7109375" customWidth="1"/>
  </cols>
  <sheetData>
    <row r="1" spans="1:15" s="38" customFormat="1" ht="111" customHeight="1" x14ac:dyDescent="0.2">
      <c r="A1" s="29"/>
      <c r="B1" s="45" t="s">
        <v>36</v>
      </c>
      <c r="C1" s="46" t="s">
        <v>66</v>
      </c>
      <c r="D1" s="37" t="s">
        <v>0</v>
      </c>
      <c r="E1" s="37" t="s">
        <v>1</v>
      </c>
      <c r="F1" s="37" t="s">
        <v>4</v>
      </c>
      <c r="G1" s="37" t="s">
        <v>5</v>
      </c>
      <c r="H1" s="37" t="s">
        <v>4</v>
      </c>
      <c r="I1" s="37" t="s">
        <v>5</v>
      </c>
      <c r="J1" s="37" t="s">
        <v>6</v>
      </c>
      <c r="K1" s="37" t="s">
        <v>7</v>
      </c>
      <c r="L1" s="37" t="s">
        <v>8</v>
      </c>
      <c r="M1" s="37" t="s">
        <v>9</v>
      </c>
      <c r="N1" s="37" t="s">
        <v>10</v>
      </c>
      <c r="O1" s="37" t="s">
        <v>11</v>
      </c>
    </row>
    <row r="2" spans="1:15" ht="15.75" x14ac:dyDescent="0.25">
      <c r="A2" s="1"/>
      <c r="B2" s="1"/>
      <c r="C2" s="23"/>
      <c r="D2" s="47" t="s">
        <v>12</v>
      </c>
      <c r="E2" s="47"/>
      <c r="F2" s="47" t="s">
        <v>37</v>
      </c>
      <c r="G2" s="47"/>
      <c r="H2" s="47" t="s">
        <v>38</v>
      </c>
      <c r="I2" s="47"/>
      <c r="J2" s="1"/>
      <c r="K2" s="1"/>
      <c r="L2" s="1"/>
      <c r="M2" s="1"/>
      <c r="N2" s="1"/>
      <c r="O2" s="2"/>
    </row>
    <row r="3" spans="1:15" ht="30.75" x14ac:dyDescent="0.3">
      <c r="A3" s="1">
        <v>1</v>
      </c>
      <c r="B3" s="13" t="s">
        <v>39</v>
      </c>
      <c r="C3" s="18">
        <v>106007</v>
      </c>
      <c r="D3" s="14">
        <v>13</v>
      </c>
      <c r="E3" s="15">
        <f t="shared" ref="E3:E30" si="0">D3*100/31</f>
        <v>41.935483870967744</v>
      </c>
      <c r="F3" s="14">
        <v>26</v>
      </c>
      <c r="G3" s="15">
        <f t="shared" ref="G3:G30" si="1">F3*100/37</f>
        <v>70.270270270270274</v>
      </c>
      <c r="H3" s="14"/>
      <c r="I3" s="15">
        <f t="shared" ref="I3:I30" si="2">H3*100/31</f>
        <v>0</v>
      </c>
      <c r="J3" s="14"/>
      <c r="K3" s="15">
        <f t="shared" ref="K3:K30" si="3">J3*100/5</f>
        <v>0</v>
      </c>
      <c r="L3" s="15">
        <f t="shared" ref="L3:L30" si="4">E3+G3+I3+K3</f>
        <v>112.20575414123802</v>
      </c>
      <c r="M3" s="14"/>
      <c r="N3" s="16">
        <f>RANK($L3,$L$3:$L$26,0)</f>
        <v>14</v>
      </c>
      <c r="O3" s="41" t="s">
        <v>64</v>
      </c>
    </row>
    <row r="4" spans="1:15" ht="30.75" x14ac:dyDescent="0.3">
      <c r="A4" s="1">
        <v>2</v>
      </c>
      <c r="B4" s="13" t="s">
        <v>40</v>
      </c>
      <c r="C4" s="18">
        <v>106016</v>
      </c>
      <c r="D4" s="14">
        <v>15</v>
      </c>
      <c r="E4" s="15">
        <f t="shared" si="0"/>
        <v>48.387096774193552</v>
      </c>
      <c r="F4" s="14">
        <v>19</v>
      </c>
      <c r="G4" s="15">
        <f t="shared" si="1"/>
        <v>51.351351351351354</v>
      </c>
      <c r="H4" s="14">
        <v>24</v>
      </c>
      <c r="I4" s="15">
        <f t="shared" si="2"/>
        <v>77.41935483870968</v>
      </c>
      <c r="J4" s="14"/>
      <c r="K4" s="15">
        <f t="shared" si="3"/>
        <v>0</v>
      </c>
      <c r="L4" s="15">
        <f t="shared" si="4"/>
        <v>177.15780296425459</v>
      </c>
      <c r="M4" s="14"/>
      <c r="N4" s="16">
        <f t="shared" ref="N4:N28" si="5">RANK($L4,$L$3:$L$26,0)</f>
        <v>5</v>
      </c>
      <c r="O4" s="41" t="s">
        <v>64</v>
      </c>
    </row>
    <row r="5" spans="1:15" ht="30.75" x14ac:dyDescent="0.3">
      <c r="A5" s="1">
        <v>3</v>
      </c>
      <c r="B5" s="13" t="s">
        <v>41</v>
      </c>
      <c r="C5" s="18">
        <v>106029</v>
      </c>
      <c r="D5" s="14">
        <v>14</v>
      </c>
      <c r="E5" s="15">
        <f t="shared" si="0"/>
        <v>45.161290322580648</v>
      </c>
      <c r="F5" s="14">
        <v>31</v>
      </c>
      <c r="G5" s="15">
        <f t="shared" si="1"/>
        <v>83.78378378378379</v>
      </c>
      <c r="H5" s="14"/>
      <c r="I5" s="15">
        <f t="shared" si="2"/>
        <v>0</v>
      </c>
      <c r="J5" s="14"/>
      <c r="K5" s="15">
        <f t="shared" si="3"/>
        <v>0</v>
      </c>
      <c r="L5" s="15">
        <f t="shared" si="4"/>
        <v>128.94507410636444</v>
      </c>
      <c r="M5" s="14"/>
      <c r="N5" s="16">
        <f t="shared" si="5"/>
        <v>11</v>
      </c>
      <c r="O5" s="41" t="s">
        <v>64</v>
      </c>
    </row>
    <row r="6" spans="1:15" ht="37.5" x14ac:dyDescent="0.3">
      <c r="A6" s="1">
        <v>4</v>
      </c>
      <c r="B6" s="17" t="s">
        <v>42</v>
      </c>
      <c r="C6" s="48">
        <v>106009</v>
      </c>
      <c r="D6" s="14">
        <v>18</v>
      </c>
      <c r="E6" s="15">
        <f t="shared" si="0"/>
        <v>58.064516129032256</v>
      </c>
      <c r="F6" s="14">
        <v>29</v>
      </c>
      <c r="G6" s="15">
        <f t="shared" si="1"/>
        <v>78.378378378378372</v>
      </c>
      <c r="H6" s="14"/>
      <c r="I6" s="15">
        <f t="shared" si="2"/>
        <v>0</v>
      </c>
      <c r="J6" s="14"/>
      <c r="K6" s="15">
        <f t="shared" si="3"/>
        <v>0</v>
      </c>
      <c r="L6" s="15">
        <f t="shared" si="4"/>
        <v>136.44289450741064</v>
      </c>
      <c r="M6" s="14"/>
      <c r="N6" s="16">
        <f t="shared" si="5"/>
        <v>8</v>
      </c>
      <c r="O6" s="41" t="s">
        <v>64</v>
      </c>
    </row>
    <row r="7" spans="1:15" ht="30.75" x14ac:dyDescent="0.3">
      <c r="A7" s="1">
        <v>5</v>
      </c>
      <c r="B7" s="13" t="s">
        <v>43</v>
      </c>
      <c r="C7" s="18">
        <v>106006</v>
      </c>
      <c r="D7" s="14">
        <v>14</v>
      </c>
      <c r="E7" s="15">
        <f t="shared" si="0"/>
        <v>45.161290322580648</v>
      </c>
      <c r="F7" s="14"/>
      <c r="G7" s="15">
        <f t="shared" si="1"/>
        <v>0</v>
      </c>
      <c r="H7" s="14"/>
      <c r="I7" s="15">
        <f t="shared" si="2"/>
        <v>0</v>
      </c>
      <c r="J7" s="14">
        <v>4.18</v>
      </c>
      <c r="K7" s="15">
        <f t="shared" si="3"/>
        <v>83.6</v>
      </c>
      <c r="L7" s="15">
        <f t="shared" si="4"/>
        <v>128.76129032258063</v>
      </c>
      <c r="M7" s="14"/>
      <c r="N7" s="16">
        <f t="shared" si="5"/>
        <v>12</v>
      </c>
      <c r="O7" s="41" t="s">
        <v>64</v>
      </c>
    </row>
    <row r="8" spans="1:15" ht="30.75" x14ac:dyDescent="0.3">
      <c r="A8" s="1">
        <v>6</v>
      </c>
      <c r="B8" s="13" t="s">
        <v>44</v>
      </c>
      <c r="C8" s="18">
        <v>106025</v>
      </c>
      <c r="D8" s="14">
        <v>12</v>
      </c>
      <c r="E8" s="15">
        <f t="shared" si="0"/>
        <v>38.70967741935484</v>
      </c>
      <c r="F8" s="14">
        <v>26</v>
      </c>
      <c r="G8" s="15">
        <f t="shared" si="1"/>
        <v>70.270270270270274</v>
      </c>
      <c r="H8" s="14">
        <v>31</v>
      </c>
      <c r="I8" s="15">
        <f t="shared" si="2"/>
        <v>100</v>
      </c>
      <c r="J8" s="14"/>
      <c r="K8" s="15">
        <f t="shared" si="3"/>
        <v>0</v>
      </c>
      <c r="L8" s="15">
        <f t="shared" si="4"/>
        <v>208.97994768962511</v>
      </c>
      <c r="M8" s="14"/>
      <c r="N8" s="16">
        <f t="shared" si="5"/>
        <v>2</v>
      </c>
      <c r="O8" s="41" t="s">
        <v>64</v>
      </c>
    </row>
    <row r="9" spans="1:15" ht="30.75" x14ac:dyDescent="0.3">
      <c r="A9" s="1">
        <v>7</v>
      </c>
      <c r="B9" s="13" t="s">
        <v>45</v>
      </c>
      <c r="C9" s="18">
        <v>106028</v>
      </c>
      <c r="D9" s="14">
        <v>16</v>
      </c>
      <c r="E9" s="15">
        <f t="shared" si="0"/>
        <v>51.612903225806448</v>
      </c>
      <c r="F9" s="14">
        <v>25</v>
      </c>
      <c r="G9" s="15">
        <f t="shared" si="1"/>
        <v>67.567567567567565</v>
      </c>
      <c r="H9" s="14">
        <v>22</v>
      </c>
      <c r="I9" s="15">
        <f t="shared" si="2"/>
        <v>70.967741935483872</v>
      </c>
      <c r="J9" s="14"/>
      <c r="K9" s="15">
        <f t="shared" si="3"/>
        <v>0</v>
      </c>
      <c r="L9" s="15">
        <f t="shared" si="4"/>
        <v>190.14821272885789</v>
      </c>
      <c r="M9" s="14"/>
      <c r="N9" s="16">
        <f t="shared" si="5"/>
        <v>4</v>
      </c>
      <c r="O9" s="41" t="s">
        <v>64</v>
      </c>
    </row>
    <row r="10" spans="1:15" ht="30.75" x14ac:dyDescent="0.3">
      <c r="A10" s="1">
        <v>8</v>
      </c>
      <c r="B10" s="13" t="s">
        <v>46</v>
      </c>
      <c r="C10" s="18">
        <v>106038</v>
      </c>
      <c r="D10" s="14">
        <v>18</v>
      </c>
      <c r="E10" s="15">
        <f t="shared" si="0"/>
        <v>58.064516129032256</v>
      </c>
      <c r="F10" s="14">
        <v>14</v>
      </c>
      <c r="G10" s="15">
        <f t="shared" si="1"/>
        <v>37.837837837837839</v>
      </c>
      <c r="H10" s="14"/>
      <c r="I10" s="15">
        <f t="shared" si="2"/>
        <v>0</v>
      </c>
      <c r="J10" s="14"/>
      <c r="K10" s="15">
        <f t="shared" si="3"/>
        <v>0</v>
      </c>
      <c r="L10" s="15">
        <f t="shared" si="4"/>
        <v>95.902353966870095</v>
      </c>
      <c r="M10" s="14"/>
      <c r="N10" s="16">
        <f t="shared" si="5"/>
        <v>17</v>
      </c>
      <c r="O10" s="41" t="s">
        <v>64</v>
      </c>
    </row>
    <row r="11" spans="1:15" ht="30.75" x14ac:dyDescent="0.3">
      <c r="A11" s="1">
        <v>9</v>
      </c>
      <c r="B11" s="13" t="s">
        <v>47</v>
      </c>
      <c r="C11" s="18">
        <v>106032</v>
      </c>
      <c r="D11" s="14">
        <v>14</v>
      </c>
      <c r="E11" s="15">
        <f t="shared" si="0"/>
        <v>45.161290322580648</v>
      </c>
      <c r="F11" s="14"/>
      <c r="G11" s="15">
        <f t="shared" si="1"/>
        <v>0</v>
      </c>
      <c r="H11" s="14"/>
      <c r="I11" s="15">
        <f t="shared" si="2"/>
        <v>0</v>
      </c>
      <c r="J11" s="14">
        <v>4.25</v>
      </c>
      <c r="K11" s="15">
        <f t="shared" si="3"/>
        <v>85</v>
      </c>
      <c r="L11" s="15">
        <f t="shared" si="4"/>
        <v>130.16129032258064</v>
      </c>
      <c r="M11" s="14"/>
      <c r="N11" s="16">
        <f t="shared" si="5"/>
        <v>9</v>
      </c>
      <c r="O11" s="41" t="s">
        <v>64</v>
      </c>
    </row>
    <row r="12" spans="1:15" ht="30.75" x14ac:dyDescent="0.3">
      <c r="A12" s="1">
        <v>10</v>
      </c>
      <c r="B12" s="13" t="s">
        <v>48</v>
      </c>
      <c r="C12" s="18">
        <v>106008</v>
      </c>
      <c r="D12" s="14">
        <v>13</v>
      </c>
      <c r="E12" s="15">
        <f t="shared" si="0"/>
        <v>41.935483870967744</v>
      </c>
      <c r="F12" s="14">
        <v>18</v>
      </c>
      <c r="G12" s="15">
        <f t="shared" si="1"/>
        <v>48.648648648648646</v>
      </c>
      <c r="H12" s="14"/>
      <c r="I12" s="15">
        <f t="shared" si="2"/>
        <v>0</v>
      </c>
      <c r="J12" s="14"/>
      <c r="K12" s="15">
        <f t="shared" si="3"/>
        <v>0</v>
      </c>
      <c r="L12" s="15">
        <f t="shared" si="4"/>
        <v>90.584132519616389</v>
      </c>
      <c r="M12" s="14"/>
      <c r="N12" s="16">
        <f t="shared" si="5"/>
        <v>19</v>
      </c>
      <c r="O12" s="41" t="s">
        <v>64</v>
      </c>
    </row>
    <row r="13" spans="1:15" ht="30.75" x14ac:dyDescent="0.3">
      <c r="A13" s="1">
        <v>11</v>
      </c>
      <c r="B13" s="44" t="s">
        <v>49</v>
      </c>
      <c r="C13" s="49">
        <v>106015</v>
      </c>
      <c r="D13" s="14">
        <v>12</v>
      </c>
      <c r="E13" s="15">
        <f t="shared" si="0"/>
        <v>38.70967741935484</v>
      </c>
      <c r="F13" s="14"/>
      <c r="G13" s="15">
        <f t="shared" si="1"/>
        <v>0</v>
      </c>
      <c r="H13" s="14"/>
      <c r="I13" s="15">
        <f t="shared" si="2"/>
        <v>0</v>
      </c>
      <c r="J13" s="14"/>
      <c r="K13" s="15">
        <f t="shared" si="3"/>
        <v>0</v>
      </c>
      <c r="L13" s="15">
        <f t="shared" si="4"/>
        <v>38.70967741935484</v>
      </c>
      <c r="M13" s="14"/>
      <c r="N13" s="16">
        <f t="shared" si="5"/>
        <v>20</v>
      </c>
      <c r="O13" s="41" t="s">
        <v>64</v>
      </c>
    </row>
    <row r="14" spans="1:15" ht="30.75" x14ac:dyDescent="0.3">
      <c r="A14" s="1">
        <v>12</v>
      </c>
      <c r="B14" s="13" t="s">
        <v>50</v>
      </c>
      <c r="C14" s="18">
        <v>106026</v>
      </c>
      <c r="D14" s="14">
        <v>22</v>
      </c>
      <c r="E14" s="15">
        <f t="shared" si="0"/>
        <v>70.967741935483872</v>
      </c>
      <c r="F14" s="14"/>
      <c r="G14" s="15">
        <f t="shared" si="1"/>
        <v>0</v>
      </c>
      <c r="H14" s="14">
        <v>27</v>
      </c>
      <c r="I14" s="15">
        <f t="shared" si="2"/>
        <v>87.096774193548384</v>
      </c>
      <c r="J14" s="14"/>
      <c r="K14" s="15">
        <f t="shared" si="3"/>
        <v>0</v>
      </c>
      <c r="L14" s="15">
        <f t="shared" si="4"/>
        <v>158.06451612903226</v>
      </c>
      <c r="M14" s="14"/>
      <c r="N14" s="16">
        <f t="shared" si="5"/>
        <v>7</v>
      </c>
      <c r="O14" s="41" t="s">
        <v>64</v>
      </c>
    </row>
    <row r="15" spans="1:15" ht="30.75" x14ac:dyDescent="0.3">
      <c r="A15" s="1">
        <v>13</v>
      </c>
      <c r="B15" s="13" t="s">
        <v>51</v>
      </c>
      <c r="C15" s="18">
        <v>106001</v>
      </c>
      <c r="D15" s="14">
        <v>17</v>
      </c>
      <c r="E15" s="15">
        <f t="shared" si="0"/>
        <v>54.838709677419352</v>
      </c>
      <c r="F15" s="14"/>
      <c r="G15" s="15">
        <f t="shared" si="1"/>
        <v>0</v>
      </c>
      <c r="H15" s="14">
        <v>23</v>
      </c>
      <c r="I15" s="15">
        <f t="shared" si="2"/>
        <v>74.193548387096769</v>
      </c>
      <c r="J15" s="14"/>
      <c r="K15" s="15">
        <f t="shared" si="3"/>
        <v>0</v>
      </c>
      <c r="L15" s="15">
        <f t="shared" si="4"/>
        <v>129.03225806451613</v>
      </c>
      <c r="M15" s="14"/>
      <c r="N15" s="16">
        <f t="shared" si="5"/>
        <v>10</v>
      </c>
      <c r="O15" s="41" t="s">
        <v>64</v>
      </c>
    </row>
    <row r="16" spans="1:15" ht="30.75" x14ac:dyDescent="0.3">
      <c r="A16" s="1">
        <v>14</v>
      </c>
      <c r="B16" s="13" t="s">
        <v>52</v>
      </c>
      <c r="C16" s="18">
        <v>106027</v>
      </c>
      <c r="D16" s="14">
        <v>17</v>
      </c>
      <c r="E16" s="15">
        <f t="shared" si="0"/>
        <v>54.838709677419352</v>
      </c>
      <c r="F16" s="14">
        <v>26</v>
      </c>
      <c r="G16" s="15">
        <f t="shared" si="1"/>
        <v>70.270270270270274</v>
      </c>
      <c r="H16" s="14">
        <v>15</v>
      </c>
      <c r="I16" s="15">
        <f t="shared" si="2"/>
        <v>48.387096774193552</v>
      </c>
      <c r="J16" s="14"/>
      <c r="K16" s="15">
        <f t="shared" si="3"/>
        <v>0</v>
      </c>
      <c r="L16" s="15">
        <f t="shared" si="4"/>
        <v>173.49607672188318</v>
      </c>
      <c r="M16" s="14"/>
      <c r="N16" s="16">
        <f t="shared" si="5"/>
        <v>6</v>
      </c>
      <c r="O16" s="41" t="s">
        <v>64</v>
      </c>
    </row>
    <row r="17" spans="1:15" ht="30.75" x14ac:dyDescent="0.3">
      <c r="A17" s="1">
        <v>15</v>
      </c>
      <c r="B17" s="13" t="s">
        <v>53</v>
      </c>
      <c r="C17" s="18">
        <v>106030</v>
      </c>
      <c r="D17" s="14">
        <v>16</v>
      </c>
      <c r="E17" s="15">
        <f t="shared" si="0"/>
        <v>51.612903225806448</v>
      </c>
      <c r="F17" s="14">
        <v>17</v>
      </c>
      <c r="G17" s="15">
        <f t="shared" si="1"/>
        <v>45.945945945945944</v>
      </c>
      <c r="H17" s="14"/>
      <c r="I17" s="15">
        <f t="shared" si="2"/>
        <v>0</v>
      </c>
      <c r="J17" s="14"/>
      <c r="K17" s="15">
        <f t="shared" si="3"/>
        <v>0</v>
      </c>
      <c r="L17" s="15">
        <f t="shared" si="4"/>
        <v>97.558849171752399</v>
      </c>
      <c r="M17" s="14"/>
      <c r="N17" s="16">
        <f t="shared" si="5"/>
        <v>16</v>
      </c>
      <c r="O17" s="41" t="s">
        <v>64</v>
      </c>
    </row>
    <row r="18" spans="1:15" ht="30.75" x14ac:dyDescent="0.3">
      <c r="A18" s="1">
        <v>16</v>
      </c>
      <c r="B18" s="13" t="s">
        <v>54</v>
      </c>
      <c r="C18" s="18">
        <v>106003</v>
      </c>
      <c r="D18" s="14">
        <v>18</v>
      </c>
      <c r="E18" s="15">
        <f t="shared" si="0"/>
        <v>58.064516129032256</v>
      </c>
      <c r="F18" s="14">
        <v>20</v>
      </c>
      <c r="G18" s="15">
        <f t="shared" si="1"/>
        <v>54.054054054054056</v>
      </c>
      <c r="H18" s="14">
        <v>26</v>
      </c>
      <c r="I18" s="15">
        <f t="shared" si="2"/>
        <v>83.870967741935488</v>
      </c>
      <c r="J18" s="14"/>
      <c r="K18" s="15">
        <f t="shared" si="3"/>
        <v>0</v>
      </c>
      <c r="L18" s="15">
        <f t="shared" si="4"/>
        <v>195.98953792502181</v>
      </c>
      <c r="M18" s="14"/>
      <c r="N18" s="16">
        <f t="shared" si="5"/>
        <v>3</v>
      </c>
      <c r="O18" s="41" t="s">
        <v>64</v>
      </c>
    </row>
    <row r="19" spans="1:15" ht="30.75" x14ac:dyDescent="0.3">
      <c r="A19" s="1">
        <v>17</v>
      </c>
      <c r="B19" s="13" t="s">
        <v>55</v>
      </c>
      <c r="C19" s="18">
        <v>106002</v>
      </c>
      <c r="D19" s="18">
        <v>21</v>
      </c>
      <c r="E19" s="15">
        <f t="shared" si="0"/>
        <v>67.741935483870961</v>
      </c>
      <c r="F19" s="18">
        <v>25</v>
      </c>
      <c r="G19" s="15">
        <f t="shared" si="1"/>
        <v>67.567567567567565</v>
      </c>
      <c r="H19" s="18">
        <v>28</v>
      </c>
      <c r="I19" s="15">
        <f t="shared" si="2"/>
        <v>90.322580645161295</v>
      </c>
      <c r="J19" s="19"/>
      <c r="K19" s="15">
        <f t="shared" si="3"/>
        <v>0</v>
      </c>
      <c r="L19" s="15">
        <f t="shared" si="4"/>
        <v>225.63208369659981</v>
      </c>
      <c r="M19" s="19"/>
      <c r="N19" s="16">
        <f t="shared" si="5"/>
        <v>1</v>
      </c>
      <c r="O19" s="41" t="s">
        <v>64</v>
      </c>
    </row>
    <row r="20" spans="1:15" s="24" customFormat="1" ht="30.75" x14ac:dyDescent="0.3">
      <c r="A20" s="20">
        <v>18</v>
      </c>
      <c r="B20" s="21" t="s">
        <v>56</v>
      </c>
      <c r="C20" s="18">
        <v>106043</v>
      </c>
      <c r="D20" s="18">
        <v>17</v>
      </c>
      <c r="E20" s="22">
        <f t="shared" si="0"/>
        <v>54.838709677419352</v>
      </c>
      <c r="F20" s="18">
        <v>22</v>
      </c>
      <c r="G20" s="22">
        <f t="shared" si="1"/>
        <v>59.45945945945946</v>
      </c>
      <c r="H20" s="18"/>
      <c r="I20" s="15">
        <f t="shared" si="2"/>
        <v>0</v>
      </c>
      <c r="J20" s="18"/>
      <c r="K20" s="15">
        <f t="shared" si="3"/>
        <v>0</v>
      </c>
      <c r="L20" s="15">
        <f t="shared" si="4"/>
        <v>114.29816913687881</v>
      </c>
      <c r="M20" s="35"/>
      <c r="N20" s="16">
        <f t="shared" si="5"/>
        <v>13</v>
      </c>
      <c r="O20" s="41" t="s">
        <v>64</v>
      </c>
    </row>
    <row r="21" spans="1:15" s="24" customFormat="1" ht="30.75" x14ac:dyDescent="0.3">
      <c r="A21" s="23">
        <v>19</v>
      </c>
      <c r="B21" s="21" t="s">
        <v>57</v>
      </c>
      <c r="C21" s="18">
        <v>106041</v>
      </c>
      <c r="D21" s="18">
        <v>18</v>
      </c>
      <c r="E21" s="22">
        <f t="shared" si="0"/>
        <v>58.064516129032256</v>
      </c>
      <c r="F21" s="18">
        <v>20</v>
      </c>
      <c r="G21" s="22">
        <f t="shared" si="1"/>
        <v>54.054054054054056</v>
      </c>
      <c r="H21" s="18"/>
      <c r="I21" s="15">
        <f t="shared" si="2"/>
        <v>0</v>
      </c>
      <c r="J21" s="18"/>
      <c r="K21" s="15">
        <f t="shared" si="3"/>
        <v>0</v>
      </c>
      <c r="L21" s="15">
        <f t="shared" si="4"/>
        <v>112.11857018308632</v>
      </c>
      <c r="M21" s="35"/>
      <c r="N21" s="16">
        <f t="shared" si="5"/>
        <v>15</v>
      </c>
      <c r="O21" s="41" t="s">
        <v>64</v>
      </c>
    </row>
    <row r="22" spans="1:15" ht="30.75" x14ac:dyDescent="0.3">
      <c r="A22" s="25">
        <v>20</v>
      </c>
      <c r="B22" s="19" t="s">
        <v>59</v>
      </c>
      <c r="C22" s="18">
        <v>106042</v>
      </c>
      <c r="D22" s="34">
        <v>10</v>
      </c>
      <c r="E22" s="22">
        <f t="shared" si="0"/>
        <v>32.258064516129032</v>
      </c>
      <c r="F22" s="34">
        <v>22</v>
      </c>
      <c r="G22" s="22">
        <f t="shared" si="1"/>
        <v>59.45945945945946</v>
      </c>
      <c r="H22" s="1"/>
      <c r="I22" s="15">
        <f t="shared" si="2"/>
        <v>0</v>
      </c>
      <c r="J22" s="1"/>
      <c r="K22" s="15">
        <f t="shared" si="3"/>
        <v>0</v>
      </c>
      <c r="L22" s="15">
        <f t="shared" si="4"/>
        <v>91.717523975588492</v>
      </c>
      <c r="M22" s="36"/>
      <c r="N22" s="16">
        <f t="shared" si="5"/>
        <v>18</v>
      </c>
      <c r="O22" s="41" t="s">
        <v>64</v>
      </c>
    </row>
    <row r="23" spans="1:15" ht="18.75" x14ac:dyDescent="0.3">
      <c r="A23" s="1">
        <v>21</v>
      </c>
      <c r="B23" s="40"/>
      <c r="C23" s="35"/>
      <c r="D23" s="1"/>
      <c r="E23" s="22">
        <f t="shared" si="0"/>
        <v>0</v>
      </c>
      <c r="F23" s="1"/>
      <c r="G23" s="22">
        <f t="shared" si="1"/>
        <v>0</v>
      </c>
      <c r="H23" s="1"/>
      <c r="I23" s="15">
        <f t="shared" si="2"/>
        <v>0</v>
      </c>
      <c r="J23" s="1"/>
      <c r="K23" s="15">
        <f t="shared" si="3"/>
        <v>0</v>
      </c>
      <c r="L23" s="15">
        <f t="shared" si="4"/>
        <v>0</v>
      </c>
      <c r="M23" s="36"/>
      <c r="N23" s="16">
        <f t="shared" si="5"/>
        <v>21</v>
      </c>
      <c r="O23" s="1"/>
    </row>
    <row r="24" spans="1:15" ht="18.75" x14ac:dyDescent="0.3">
      <c r="A24" s="25">
        <v>22</v>
      </c>
      <c r="B24" s="1"/>
      <c r="C24" s="23"/>
      <c r="D24" s="1"/>
      <c r="E24" s="22">
        <f t="shared" si="0"/>
        <v>0</v>
      </c>
      <c r="F24" s="1"/>
      <c r="G24" s="22">
        <f t="shared" si="1"/>
        <v>0</v>
      </c>
      <c r="H24" s="1"/>
      <c r="I24" s="15">
        <f t="shared" si="2"/>
        <v>0</v>
      </c>
      <c r="J24" s="1"/>
      <c r="K24" s="15">
        <f t="shared" si="3"/>
        <v>0</v>
      </c>
      <c r="L24" s="15">
        <f t="shared" si="4"/>
        <v>0</v>
      </c>
      <c r="M24" s="1"/>
      <c r="N24" s="16">
        <f t="shared" si="5"/>
        <v>21</v>
      </c>
      <c r="O24" s="1"/>
    </row>
    <row r="25" spans="1:15" ht="18.75" x14ac:dyDescent="0.3">
      <c r="A25" s="33">
        <v>23</v>
      </c>
      <c r="B25" s="1"/>
      <c r="C25" s="23"/>
      <c r="D25" s="1"/>
      <c r="E25" s="22">
        <f t="shared" si="0"/>
        <v>0</v>
      </c>
      <c r="F25" s="1"/>
      <c r="G25" s="22">
        <f t="shared" si="1"/>
        <v>0</v>
      </c>
      <c r="H25" s="1"/>
      <c r="I25" s="22">
        <f t="shared" si="2"/>
        <v>0</v>
      </c>
      <c r="J25" s="1"/>
      <c r="K25" s="22">
        <f t="shared" si="3"/>
        <v>0</v>
      </c>
      <c r="L25" s="22">
        <f t="shared" si="4"/>
        <v>0</v>
      </c>
      <c r="M25" s="1"/>
      <c r="N25" s="16">
        <f t="shared" si="5"/>
        <v>21</v>
      </c>
      <c r="O25" s="1"/>
    </row>
    <row r="26" spans="1:15" ht="18.75" x14ac:dyDescent="0.3">
      <c r="A26" s="33">
        <v>24</v>
      </c>
      <c r="B26" s="1"/>
      <c r="C26" s="23"/>
      <c r="D26" s="1"/>
      <c r="E26" s="22">
        <f t="shared" si="0"/>
        <v>0</v>
      </c>
      <c r="F26" s="1"/>
      <c r="G26" s="22">
        <f t="shared" si="1"/>
        <v>0</v>
      </c>
      <c r="H26" s="1"/>
      <c r="I26" s="22">
        <f t="shared" si="2"/>
        <v>0</v>
      </c>
      <c r="J26" s="1"/>
      <c r="K26" s="22">
        <f t="shared" si="3"/>
        <v>0</v>
      </c>
      <c r="L26" s="22">
        <f t="shared" si="4"/>
        <v>0</v>
      </c>
      <c r="M26" s="1"/>
      <c r="N26" s="16">
        <f t="shared" si="5"/>
        <v>21</v>
      </c>
      <c r="O26" s="1"/>
    </row>
    <row r="27" spans="1:15" ht="18.75" x14ac:dyDescent="0.3">
      <c r="A27" s="33">
        <v>25</v>
      </c>
      <c r="B27" s="1"/>
      <c r="C27" s="23"/>
      <c r="D27" s="1"/>
      <c r="E27" s="22">
        <f t="shared" si="0"/>
        <v>0</v>
      </c>
      <c r="F27" s="1"/>
      <c r="G27" s="22">
        <f t="shared" si="1"/>
        <v>0</v>
      </c>
      <c r="H27" s="1"/>
      <c r="I27" s="22">
        <f t="shared" si="2"/>
        <v>0</v>
      </c>
      <c r="J27" s="1"/>
      <c r="K27" s="22">
        <f t="shared" si="3"/>
        <v>0</v>
      </c>
      <c r="L27" s="22">
        <f t="shared" si="4"/>
        <v>0</v>
      </c>
      <c r="M27" s="1"/>
      <c r="N27" s="16">
        <f t="shared" si="5"/>
        <v>21</v>
      </c>
      <c r="O27" s="1"/>
    </row>
    <row r="28" spans="1:15" ht="18.75" x14ac:dyDescent="0.3">
      <c r="A28" s="33">
        <v>26</v>
      </c>
      <c r="B28" s="1"/>
      <c r="C28" s="23"/>
      <c r="D28" s="1"/>
      <c r="E28" s="22">
        <f t="shared" si="0"/>
        <v>0</v>
      </c>
      <c r="F28" s="1"/>
      <c r="G28" s="22">
        <f t="shared" si="1"/>
        <v>0</v>
      </c>
      <c r="H28" s="1"/>
      <c r="I28" s="22">
        <f t="shared" si="2"/>
        <v>0</v>
      </c>
      <c r="J28" s="1"/>
      <c r="K28" s="22">
        <f t="shared" si="3"/>
        <v>0</v>
      </c>
      <c r="L28" s="22">
        <f t="shared" si="4"/>
        <v>0</v>
      </c>
      <c r="M28" s="1"/>
      <c r="N28" s="16">
        <f t="shared" si="5"/>
        <v>21</v>
      </c>
      <c r="O28" s="1"/>
    </row>
    <row r="29" spans="1:15" ht="18.75" x14ac:dyDescent="0.3">
      <c r="E29" s="31">
        <f t="shared" si="0"/>
        <v>0</v>
      </c>
      <c r="G29" s="31">
        <f t="shared" si="1"/>
        <v>0</v>
      </c>
      <c r="I29" s="31">
        <f t="shared" si="2"/>
        <v>0</v>
      </c>
      <c r="K29" s="31">
        <f t="shared" si="3"/>
        <v>0</v>
      </c>
      <c r="L29" s="31">
        <f t="shared" si="4"/>
        <v>0</v>
      </c>
      <c r="N29" s="32" t="e">
        <f>RANK($L29,$L$3:$L$19,0)</f>
        <v>#N/A</v>
      </c>
    </row>
    <row r="30" spans="1:15" ht="18.75" x14ac:dyDescent="0.3">
      <c r="E30" s="22">
        <f t="shared" si="0"/>
        <v>0</v>
      </c>
      <c r="G30" s="22">
        <f t="shared" si="1"/>
        <v>0</v>
      </c>
      <c r="I30" s="15">
        <f t="shared" si="2"/>
        <v>0</v>
      </c>
      <c r="K30" s="15">
        <f t="shared" si="3"/>
        <v>0</v>
      </c>
      <c r="L30" s="15">
        <f t="shared" si="4"/>
        <v>0</v>
      </c>
      <c r="N30" s="16" t="e">
        <f>RANK($L30,$L$3:$L$19,0)</f>
        <v>#N/A</v>
      </c>
    </row>
  </sheetData>
  <mergeCells count="3">
    <mergeCell ref="D2:E2"/>
    <mergeCell ref="F2:G2"/>
    <mergeCell ref="H2:I2"/>
  </mergeCells>
  <pageMargins left="0.25" right="0.25" top="0.75" bottom="0.75" header="0.3" footer="0.3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Тех</vt:lpstr>
      <vt:lpstr>С-Э</vt:lpstr>
      <vt:lpstr>'С-Э'!Область_печати</vt:lpstr>
      <vt:lpstr>Тех!Область_печати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Mouse</dc:creator>
  <dc:description/>
  <cp:lastModifiedBy>Mouse</cp:lastModifiedBy>
  <cp:revision>2</cp:revision>
  <cp:lastPrinted>2024-07-09T05:01:05Z</cp:lastPrinted>
  <dcterms:created xsi:type="dcterms:W3CDTF">2015-06-05T18:19:34Z</dcterms:created>
  <dcterms:modified xsi:type="dcterms:W3CDTF">2024-07-09T08:35:23Z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